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5360" windowHeight="8685" activeTab="0"/>
  </bookViews>
  <sheets>
    <sheet name="Sheet1" sheetId="1" r:id="rId1"/>
    <sheet name="Sheet2" sheetId="2" r:id="rId2"/>
    <sheet name="Sheet3" sheetId="3" r:id="rId3"/>
  </sheets>
  <definedNames>
    <definedName name="ConsultingCost">'Sheet1'!$E$37:$E$38</definedName>
    <definedName name="ConsultingQty">'Sheet1'!$D$37:$D$38</definedName>
    <definedName name="ConsultingTotal">'Sheet1'!$J$39</definedName>
    <definedName name="ConsultingTotals">'Sheet1'!$J$37:$J$38</definedName>
    <definedName name="GrandTotal">'Sheet1'!$J$37</definedName>
    <definedName name="HardwareCost">'Sheet1'!$E$6:$E$10</definedName>
    <definedName name="HardwareQty">'Sheet1'!$D$6:$D$10</definedName>
    <definedName name="HardwareTotal">'Sheet1'!$L$11</definedName>
    <definedName name="HardwareTotals">'Sheet1'!$J$6:$J$10</definedName>
    <definedName name="PersonnelCost">'Sheet1'!$E$28:$E$29</definedName>
    <definedName name="PersonnelQty">'Sheet1'!$D$28:$D$29</definedName>
    <definedName name="PersonnelTotal">'Sheet1'!$J$30</definedName>
    <definedName name="PersonnelTotals">'Sheet1'!$J$28:$J$29</definedName>
    <definedName name="ServiceUpgradeCost">'Sheet1'!$E$14:$E$14</definedName>
    <definedName name="ServiceUpgradeQty">'Sheet1'!$D$14:$D$14</definedName>
    <definedName name="ServiceUpgradeTotal">'Sheet1'!#REF!</definedName>
    <definedName name="ServiceUpgradeTotals">'Sheet1'!$J$14:$J$14</definedName>
    <definedName name="SoftwareCost">'Sheet1'!$E$18:$E$24</definedName>
    <definedName name="SoftwareQty">'Sheet1'!$D$18:$D$24</definedName>
    <definedName name="SoftwareTotal">'Sheet1'!$J$25</definedName>
    <definedName name="SoftwareTotals">'Sheet1'!$J$18:$J$24</definedName>
    <definedName name="TrainingCost">'Sheet1'!$E$33:$E$33</definedName>
    <definedName name="TrainingQty">'Sheet1'!$D$33:$D$33</definedName>
    <definedName name="TrainingTotal">'Sheet1'!$J$34</definedName>
    <definedName name="TrainingTotals">'Sheet1'!$J$33:$J$33</definedName>
  </definedNames>
  <calcPr fullCalcOnLoad="1"/>
</workbook>
</file>

<file path=xl/sharedStrings.xml><?xml version="1.0" encoding="utf-8"?>
<sst xmlns="http://schemas.openxmlformats.org/spreadsheetml/2006/main" count="121" uniqueCount="49">
  <si>
    <t>Proposed Budget for IFAS AD Initiative</t>
  </si>
  <si>
    <t>Hardware:</t>
  </si>
  <si>
    <t>type</t>
  </si>
  <si>
    <t>description</t>
  </si>
  <si>
    <t>qty</t>
  </si>
  <si>
    <t>cost</t>
  </si>
  <si>
    <t>Domain Controllers</t>
  </si>
  <si>
    <t>Software:</t>
  </si>
  <si>
    <t>Server licenses</t>
  </si>
  <si>
    <t>Client licenses</t>
  </si>
  <si>
    <t>Personnel</t>
  </si>
  <si>
    <t>Training</t>
  </si>
  <si>
    <t>Hardware Total:</t>
  </si>
  <si>
    <t>Software Total:</t>
  </si>
  <si>
    <t>Personnel Total:</t>
  </si>
  <si>
    <t>Windows CAL 2000 All Languages MVL</t>
  </si>
  <si>
    <t>Windows Svr 2000 English/MultiLang MVL</t>
  </si>
  <si>
    <t>Support Staff</t>
  </si>
  <si>
    <t>To be determined</t>
  </si>
  <si>
    <t>Training Total:</t>
  </si>
  <si>
    <t>Enterprise</t>
  </si>
  <si>
    <t>Departmental</t>
  </si>
  <si>
    <t>IFAS domain</t>
  </si>
  <si>
    <t>Unit-level - I.e. REC's</t>
  </si>
  <si>
    <t>Exchange2K</t>
  </si>
  <si>
    <t>WAN Links</t>
  </si>
  <si>
    <t>Increase to &gt;=T1at REC's</t>
  </si>
  <si>
    <t>Test environment</t>
  </si>
  <si>
    <t>Unit-level for testing / hotspare</t>
  </si>
  <si>
    <t>Exchange Svr 2000 English/MultiLang MVL</t>
  </si>
  <si>
    <t>Exchange CAL 2000 All Languages MVL</t>
  </si>
  <si>
    <t>Exchange Admin</t>
  </si>
  <si>
    <t>SMS Svr 2000 English/MultiLang MVL</t>
  </si>
  <si>
    <t>SMS CAL 2000 All Languages MVL</t>
  </si>
  <si>
    <t>AD Admin</t>
  </si>
  <si>
    <t>Consultant</t>
  </si>
  <si>
    <t>Consulting</t>
  </si>
  <si>
    <t>Service Upgrades:</t>
  </si>
  <si>
    <t>Service Upgrades Total:</t>
  </si>
  <si>
    <t>77 Unit admins @ 40 hours each</t>
  </si>
  <si>
    <t>Domain monitoring / mgt.</t>
  </si>
  <si>
    <t>Mgmt/Migration tools</t>
  </si>
  <si>
    <t>unit cost</t>
  </si>
  <si>
    <t>2002-03</t>
  </si>
  <si>
    <t>2003-04</t>
  </si>
  <si>
    <t>2004-05</t>
  </si>
  <si>
    <t>Consulting Total:</t>
  </si>
  <si>
    <t>Grand Totals:</t>
  </si>
  <si>
    <t>Totals: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</si>
</sst>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4" fontId="1" fillId="0" borderId="0" xfId="44" applyFont="1" applyAlignment="1">
      <alignment horizontal="center"/>
    </xf>
    <xf numFmtId="0" fontId="1" fillId="0" borderId="0" xfId="0" applyFont="1" applyAlignment="1">
      <alignment horizontal="right"/>
    </xf>
    <xf numFmtId="165" fontId="0" fillId="0" borderId="0" xfId="0" applyNumberFormat="1" applyAlignment="1">
      <alignment/>
    </xf>
    <xf numFmtId="44" fontId="1" fillId="0" borderId="0" xfId="44" applyNumberFormat="1" applyFont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5" fontId="0" fillId="33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44" applyFont="1" applyAlignment="1">
      <alignment horizontal="center"/>
    </xf>
    <xf numFmtId="165" fontId="0" fillId="0" borderId="0" xfId="0" applyNumberFormat="1" applyFill="1" applyAlignment="1">
      <alignment/>
    </xf>
    <xf numFmtId="44" fontId="1" fillId="0" borderId="0" xfId="44" applyNumberFormat="1" applyFont="1" applyFill="1" applyAlignment="1">
      <alignment horizontal="center"/>
    </xf>
    <xf numFmtId="165" fontId="1" fillId="33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44" fontId="1" fillId="0" borderId="0" xfId="44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0" fontId="2" fillId="35" borderId="0" xfId="0" applyFont="1" applyFill="1" applyAlignment="1">
      <alignment horizontal="center"/>
    </xf>
    <xf numFmtId="0" fontId="0" fillId="35" borderId="0" xfId="0" applyNumberFormat="1" applyFill="1" applyAlignment="1">
      <alignment/>
    </xf>
    <xf numFmtId="165" fontId="0" fillId="35" borderId="0" xfId="0" applyNumberFormat="1" applyFill="1" applyAlignment="1">
      <alignment/>
    </xf>
    <xf numFmtId="165" fontId="1" fillId="35" borderId="0" xfId="0" applyNumberFormat="1" applyFont="1" applyFill="1" applyAlignment="1">
      <alignment horizontal="right"/>
    </xf>
    <xf numFmtId="165" fontId="1" fillId="34" borderId="0" xfId="0" applyNumberFormat="1" applyFont="1" applyFill="1" applyAlignment="1">
      <alignment horizontal="right"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1" fillId="35" borderId="0" xfId="0" applyFont="1" applyFill="1" applyAlignment="1">
      <alignment horizontal="right"/>
    </xf>
    <xf numFmtId="0" fontId="1" fillId="34" borderId="0" xfId="0" applyFont="1" applyFill="1" applyAlignment="1">
      <alignment horizontal="right"/>
    </xf>
    <xf numFmtId="0" fontId="0" fillId="35" borderId="0" xfId="0" applyFill="1" applyAlignment="1">
      <alignment/>
    </xf>
    <xf numFmtId="0" fontId="2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165" fontId="0" fillId="37" borderId="0" xfId="0" applyNumberFormat="1" applyFill="1" applyAlignment="1">
      <alignment/>
    </xf>
    <xf numFmtId="165" fontId="1" fillId="35" borderId="0" xfId="0" applyNumberFormat="1" applyFont="1" applyFill="1" applyAlignment="1">
      <alignment/>
    </xf>
    <xf numFmtId="165" fontId="1" fillId="34" borderId="0" xfId="0" applyNumberFormat="1" applyFont="1" applyFill="1" applyAlignment="1">
      <alignment/>
    </xf>
    <xf numFmtId="0" fontId="1" fillId="34" borderId="0" xfId="0" applyNumberFormat="1" applyFont="1" applyFill="1" applyAlignment="1">
      <alignment horizontal="right"/>
    </xf>
    <xf numFmtId="0" fontId="0" fillId="37" borderId="0" xfId="0" applyNumberFormat="1" applyFill="1" applyAlignment="1">
      <alignment/>
    </xf>
    <xf numFmtId="0" fontId="1" fillId="37" borderId="0" xfId="0" applyNumberFormat="1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0" fontId="1" fillId="35" borderId="0" xfId="0" applyFont="1" applyFill="1" applyAlignment="1">
      <alignment/>
    </xf>
    <xf numFmtId="0" fontId="1" fillId="37" borderId="0" xfId="0" applyFont="1" applyFill="1" applyAlignment="1">
      <alignment/>
    </xf>
    <xf numFmtId="165" fontId="1" fillId="0" borderId="0" xfId="44" applyNumberFormat="1" applyFont="1" applyAlignment="1">
      <alignment horizontal="center"/>
    </xf>
    <xf numFmtId="0" fontId="1" fillId="3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K38" sqref="K38"/>
    </sheetView>
  </sheetViews>
  <sheetFormatPr defaultColWidth="9.140625" defaultRowHeight="12.75"/>
  <cols>
    <col min="1" max="1" width="18.421875" style="0" customWidth="1"/>
    <col min="2" max="2" width="35.7109375" style="0" customWidth="1"/>
    <col min="3" max="3" width="15.00390625" style="0" customWidth="1"/>
    <col min="5" max="5" width="13.140625" style="0" customWidth="1"/>
    <col min="6" max="6" width="10.140625" style="0" customWidth="1"/>
    <col min="7" max="7" width="12.00390625" style="0" customWidth="1"/>
    <col min="8" max="8" width="10.140625" style="0" customWidth="1"/>
    <col min="9" max="9" width="11.57421875" style="0" customWidth="1"/>
    <col min="10" max="10" width="12.28125" style="2" bestFit="1" customWidth="1"/>
    <col min="12" max="12" width="12.28125" style="0" bestFit="1" customWidth="1"/>
    <col min="13" max="14" width="14.00390625" style="0" bestFit="1" customWidth="1"/>
  </cols>
  <sheetData>
    <row r="1" spans="1:12" ht="12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1"/>
      <c r="L1" s="1"/>
    </row>
    <row r="2" spans="1:10" ht="12.75">
      <c r="A2" s="48">
        <v>37631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2.75">
      <c r="A3" s="10"/>
      <c r="B3" s="12"/>
      <c r="C3" s="9"/>
      <c r="E3" s="9"/>
      <c r="F3" s="9"/>
      <c r="G3" s="9"/>
      <c r="H3" s="9"/>
      <c r="I3" s="9"/>
      <c r="J3" s="9"/>
    </row>
    <row r="4" spans="1:9" ht="12.75">
      <c r="A4" s="29" t="s">
        <v>1</v>
      </c>
      <c r="B4" s="30"/>
      <c r="C4" s="30"/>
      <c r="D4" s="46" t="s">
        <v>43</v>
      </c>
      <c r="E4" s="46"/>
      <c r="F4" s="46" t="s">
        <v>44</v>
      </c>
      <c r="G4" s="46"/>
      <c r="H4" s="46" t="s">
        <v>45</v>
      </c>
      <c r="I4" s="46"/>
    </row>
    <row r="5" spans="1:14" ht="12.75">
      <c r="A5" s="13" t="s">
        <v>2</v>
      </c>
      <c r="B5" s="13" t="s">
        <v>3</v>
      </c>
      <c r="C5" s="13" t="s">
        <v>42</v>
      </c>
      <c r="D5" s="20" t="s">
        <v>4</v>
      </c>
      <c r="E5" s="20" t="s">
        <v>5</v>
      </c>
      <c r="F5" s="24" t="s">
        <v>4</v>
      </c>
      <c r="G5" s="24" t="s">
        <v>5</v>
      </c>
      <c r="H5" s="21" t="s">
        <v>4</v>
      </c>
      <c r="I5" s="21" t="s">
        <v>5</v>
      </c>
      <c r="J5" s="13"/>
      <c r="K5" s="13"/>
      <c r="L5" s="13"/>
      <c r="M5" s="13"/>
      <c r="N5" s="13"/>
    </row>
    <row r="6" spans="1:12" s="7" customFormat="1" ht="12.75">
      <c r="A6" s="7" t="s">
        <v>22</v>
      </c>
      <c r="B6" s="7" t="s">
        <v>20</v>
      </c>
      <c r="C6" s="15">
        <v>8000</v>
      </c>
      <c r="D6" s="8">
        <v>3</v>
      </c>
      <c r="E6" s="11">
        <f>$C6*D6</f>
        <v>24000</v>
      </c>
      <c r="F6" s="25"/>
      <c r="G6" s="26"/>
      <c r="H6" s="22"/>
      <c r="I6" s="23"/>
      <c r="J6" s="18"/>
      <c r="L6" s="16"/>
    </row>
    <row r="7" spans="1:13" s="7" customFormat="1" ht="12.75">
      <c r="A7" s="7" t="s">
        <v>24</v>
      </c>
      <c r="B7" s="7" t="s">
        <v>20</v>
      </c>
      <c r="C7" s="15">
        <v>15000</v>
      </c>
      <c r="D7" s="8"/>
      <c r="E7" s="11"/>
      <c r="F7" s="25">
        <v>1</v>
      </c>
      <c r="G7" s="26">
        <f>$C7*F7</f>
        <v>15000</v>
      </c>
      <c r="H7" s="22"/>
      <c r="I7" s="23"/>
      <c r="J7" s="18"/>
      <c r="M7" s="16"/>
    </row>
    <row r="8" spans="1:12" s="7" customFormat="1" ht="12.75">
      <c r="A8" s="7" t="s">
        <v>6</v>
      </c>
      <c r="B8" s="7" t="s">
        <v>23</v>
      </c>
      <c r="C8" s="15">
        <v>2800</v>
      </c>
      <c r="D8" s="8">
        <v>5</v>
      </c>
      <c r="E8" s="11">
        <f>$C8*D8</f>
        <v>14000</v>
      </c>
      <c r="F8" s="25">
        <v>5</v>
      </c>
      <c r="G8" s="26">
        <f>$C8*F8</f>
        <v>14000</v>
      </c>
      <c r="H8" s="22"/>
      <c r="I8" s="23"/>
      <c r="J8" s="18"/>
      <c r="L8" s="16"/>
    </row>
    <row r="9" spans="1:13" s="7" customFormat="1" ht="12.75">
      <c r="A9" s="7" t="s">
        <v>6</v>
      </c>
      <c r="B9" s="7" t="s">
        <v>21</v>
      </c>
      <c r="C9" s="15">
        <v>1500</v>
      </c>
      <c r="D9" s="8"/>
      <c r="E9" s="11"/>
      <c r="F9" s="25">
        <v>20</v>
      </c>
      <c r="G9" s="26">
        <f>$C9*F9</f>
        <v>30000</v>
      </c>
      <c r="H9" s="22">
        <v>20</v>
      </c>
      <c r="I9" s="23">
        <f>$C9*H9</f>
        <v>30000</v>
      </c>
      <c r="J9" s="18"/>
      <c r="M9" s="16"/>
    </row>
    <row r="10" spans="1:12" s="7" customFormat="1" ht="12.75">
      <c r="A10" s="7" t="s">
        <v>27</v>
      </c>
      <c r="B10" s="7" t="s">
        <v>28</v>
      </c>
      <c r="C10" s="15">
        <v>2800</v>
      </c>
      <c r="D10" s="8">
        <v>3</v>
      </c>
      <c r="E10" s="11">
        <f>$C10*D10</f>
        <v>8400</v>
      </c>
      <c r="F10" s="25"/>
      <c r="G10" s="26"/>
      <c r="H10" s="22"/>
      <c r="I10" s="23"/>
      <c r="J10" s="18"/>
      <c r="L10" s="16"/>
    </row>
    <row r="11" spans="3:14" ht="12.75">
      <c r="C11" s="4" t="s">
        <v>12</v>
      </c>
      <c r="D11" s="8"/>
      <c r="E11" s="17">
        <f>SUM(HardwareCost)</f>
        <v>46400</v>
      </c>
      <c r="F11" s="31"/>
      <c r="G11" s="27">
        <f>SUM(G6:G10)</f>
        <v>59000</v>
      </c>
      <c r="H11" s="32"/>
      <c r="I11" s="28">
        <f>SUM(I6:I10)</f>
        <v>30000</v>
      </c>
      <c r="L11" s="6"/>
      <c r="M11" s="6"/>
      <c r="N11" s="6"/>
    </row>
    <row r="12" spans="1:9" ht="12.75">
      <c r="A12" s="29" t="s">
        <v>37</v>
      </c>
      <c r="B12" s="30"/>
      <c r="C12" s="30"/>
      <c r="D12" s="46" t="s">
        <v>43</v>
      </c>
      <c r="E12" s="46"/>
      <c r="F12" s="46" t="s">
        <v>44</v>
      </c>
      <c r="G12" s="46"/>
      <c r="H12" s="46" t="s">
        <v>45</v>
      </c>
      <c r="I12" s="46"/>
    </row>
    <row r="13" spans="1:10" ht="12.75">
      <c r="A13" s="13" t="s">
        <v>2</v>
      </c>
      <c r="B13" s="13" t="s">
        <v>3</v>
      </c>
      <c r="C13" s="13" t="s">
        <v>42</v>
      </c>
      <c r="D13" s="20" t="s">
        <v>4</v>
      </c>
      <c r="E13" s="20" t="s">
        <v>5</v>
      </c>
      <c r="F13" s="24" t="s">
        <v>4</v>
      </c>
      <c r="G13" s="24" t="s">
        <v>5</v>
      </c>
      <c r="H13" s="34" t="s">
        <v>4</v>
      </c>
      <c r="I13" s="34" t="s">
        <v>5</v>
      </c>
      <c r="J13" s="13"/>
    </row>
    <row r="14" spans="1:10" s="7" customFormat="1" ht="12.75">
      <c r="A14" s="7" t="s">
        <v>25</v>
      </c>
      <c r="B14" s="7" t="s">
        <v>26</v>
      </c>
      <c r="D14" s="8"/>
      <c r="E14" s="11"/>
      <c r="F14" s="26"/>
      <c r="G14" s="26"/>
      <c r="H14" s="36"/>
      <c r="I14" s="36"/>
      <c r="J14" s="16"/>
    </row>
    <row r="15" spans="3:10" s="7" customFormat="1" ht="12.75">
      <c r="C15" s="4" t="s">
        <v>38</v>
      </c>
      <c r="D15" s="8"/>
      <c r="E15" s="11"/>
      <c r="F15" s="26"/>
      <c r="G15" s="26"/>
      <c r="H15" s="36"/>
      <c r="I15" s="36"/>
      <c r="J15" s="16"/>
    </row>
    <row r="16" spans="1:10" ht="12.75">
      <c r="A16" s="29" t="s">
        <v>7</v>
      </c>
      <c r="B16" s="30"/>
      <c r="C16" s="30"/>
      <c r="D16" s="46" t="s">
        <v>43</v>
      </c>
      <c r="E16" s="46"/>
      <c r="F16" s="46" t="s">
        <v>44</v>
      </c>
      <c r="G16" s="46"/>
      <c r="H16" s="46" t="s">
        <v>45</v>
      </c>
      <c r="I16" s="46"/>
      <c r="J16" s="3"/>
    </row>
    <row r="17" spans="1:10" ht="12.75">
      <c r="A17" s="13" t="s">
        <v>2</v>
      </c>
      <c r="B17" s="13" t="s">
        <v>3</v>
      </c>
      <c r="C17" s="13" t="s">
        <v>42</v>
      </c>
      <c r="D17" s="20" t="s">
        <v>4</v>
      </c>
      <c r="E17" s="20" t="s">
        <v>5</v>
      </c>
      <c r="F17" s="24" t="s">
        <v>4</v>
      </c>
      <c r="G17" s="24" t="s">
        <v>5</v>
      </c>
      <c r="H17" s="21" t="s">
        <v>4</v>
      </c>
      <c r="I17" s="21" t="s">
        <v>5</v>
      </c>
      <c r="J17" s="13"/>
    </row>
    <row r="18" spans="1:12" s="7" customFormat="1" ht="12.75">
      <c r="A18" s="7" t="s">
        <v>8</v>
      </c>
      <c r="B18" s="7" t="s">
        <v>16</v>
      </c>
      <c r="C18" s="15">
        <v>106.08</v>
      </c>
      <c r="D18" s="8">
        <f>SUM(D6,D8,D10)</f>
        <v>11</v>
      </c>
      <c r="E18" s="11">
        <f>$C18*D18</f>
        <v>1166.8799999999999</v>
      </c>
      <c r="F18" s="25">
        <f>SUM(F7,F8,F9)</f>
        <v>26</v>
      </c>
      <c r="G18" s="26">
        <f>$C18*F18</f>
        <v>2758.08</v>
      </c>
      <c r="H18" s="22">
        <f>H9</f>
        <v>20</v>
      </c>
      <c r="I18" s="23">
        <f>$C18*H18</f>
        <v>2121.6</v>
      </c>
      <c r="J18" s="19"/>
      <c r="L18" s="15"/>
    </row>
    <row r="19" spans="1:14" s="7" customFormat="1" ht="12.75">
      <c r="A19" s="7" t="s">
        <v>9</v>
      </c>
      <c r="B19" s="7" t="s">
        <v>15</v>
      </c>
      <c r="C19" s="15">
        <v>4.8</v>
      </c>
      <c r="D19" s="8">
        <v>3500</v>
      </c>
      <c r="E19" s="11">
        <f>$C19*D19</f>
        <v>16800</v>
      </c>
      <c r="F19" s="25">
        <v>900</v>
      </c>
      <c r="G19" s="26">
        <f>$C19*F19</f>
        <v>4320</v>
      </c>
      <c r="H19" s="22">
        <v>900</v>
      </c>
      <c r="I19" s="23">
        <f>$C19*H19</f>
        <v>4320</v>
      </c>
      <c r="J19" s="19"/>
      <c r="L19" s="15"/>
      <c r="M19" s="15"/>
      <c r="N19" s="15"/>
    </row>
    <row r="20" spans="1:13" s="7" customFormat="1" ht="12.75">
      <c r="A20" s="7" t="s">
        <v>8</v>
      </c>
      <c r="B20" s="7" t="s">
        <v>29</v>
      </c>
      <c r="C20" s="15">
        <v>961</v>
      </c>
      <c r="D20" s="8"/>
      <c r="E20" s="11"/>
      <c r="F20" s="25">
        <v>6</v>
      </c>
      <c r="G20" s="26">
        <f>$C20*F20</f>
        <v>5766</v>
      </c>
      <c r="H20" s="22"/>
      <c r="I20" s="23"/>
      <c r="J20" s="18"/>
      <c r="M20" s="19"/>
    </row>
    <row r="21" spans="1:13" s="7" customFormat="1" ht="12.75">
      <c r="A21" s="7" t="s">
        <v>9</v>
      </c>
      <c r="B21" s="7" t="s">
        <v>30</v>
      </c>
      <c r="C21" s="15">
        <v>1.92</v>
      </c>
      <c r="D21" s="8"/>
      <c r="E21" s="11"/>
      <c r="F21" s="25">
        <v>5000</v>
      </c>
      <c r="G21" s="26">
        <f>$C21*F21</f>
        <v>9600</v>
      </c>
      <c r="H21" s="22"/>
      <c r="I21" s="23"/>
      <c r="J21" s="18"/>
      <c r="M21" s="19"/>
    </row>
    <row r="22" spans="1:14" s="7" customFormat="1" ht="12.75">
      <c r="A22" s="7" t="s">
        <v>8</v>
      </c>
      <c r="B22" s="7" t="s">
        <v>32</v>
      </c>
      <c r="C22" s="15">
        <v>147</v>
      </c>
      <c r="D22" s="8"/>
      <c r="E22" s="11"/>
      <c r="F22" s="25"/>
      <c r="G22" s="26"/>
      <c r="H22" s="22">
        <v>1</v>
      </c>
      <c r="I22" s="23">
        <f>$C22*H22</f>
        <v>147</v>
      </c>
      <c r="J22" s="18"/>
      <c r="N22" s="19"/>
    </row>
    <row r="23" spans="1:14" s="7" customFormat="1" ht="12.75">
      <c r="A23" s="7" t="s">
        <v>9</v>
      </c>
      <c r="B23" s="7" t="s">
        <v>33</v>
      </c>
      <c r="C23" s="15">
        <v>12</v>
      </c>
      <c r="D23" s="8"/>
      <c r="E23" s="11"/>
      <c r="F23" s="25"/>
      <c r="G23" s="26"/>
      <c r="H23" s="22">
        <v>5000</v>
      </c>
      <c r="I23" s="23">
        <f>$C23*H23</f>
        <v>60000</v>
      </c>
      <c r="J23" s="18"/>
      <c r="N23" s="19"/>
    </row>
    <row r="24" spans="1:14" ht="12.75">
      <c r="A24" s="7" t="s">
        <v>41</v>
      </c>
      <c r="B24" s="7" t="s">
        <v>40</v>
      </c>
      <c r="C24" s="15">
        <v>8</v>
      </c>
      <c r="D24" s="8">
        <v>3500</v>
      </c>
      <c r="E24" s="11">
        <f>$C24*D24</f>
        <v>28000</v>
      </c>
      <c r="F24" s="25">
        <v>900</v>
      </c>
      <c r="G24" s="26">
        <f>$C24*F24</f>
        <v>7200</v>
      </c>
      <c r="H24" s="22">
        <v>900</v>
      </c>
      <c r="I24" s="23">
        <f>$C24*H24</f>
        <v>7200</v>
      </c>
      <c r="J24" s="3"/>
      <c r="L24" s="5"/>
      <c r="M24" s="5"/>
      <c r="N24" s="5"/>
    </row>
    <row r="25" spans="3:14" ht="12.75">
      <c r="C25" s="4" t="s">
        <v>13</v>
      </c>
      <c r="D25" s="8"/>
      <c r="E25" s="42">
        <f>SUM(E18:E24)</f>
        <v>45966.880000000005</v>
      </c>
      <c r="F25" s="31"/>
      <c r="G25" s="27">
        <f>SUM(G18:G24)</f>
        <v>29644.08</v>
      </c>
      <c r="H25" s="32"/>
      <c r="I25" s="28">
        <f>SUM(I18:I24)</f>
        <v>73788.6</v>
      </c>
      <c r="J25" s="3"/>
      <c r="L25" s="5"/>
      <c r="M25" s="5"/>
      <c r="N25" s="5"/>
    </row>
    <row r="26" spans="1:10" ht="12.75">
      <c r="A26" s="29" t="s">
        <v>10</v>
      </c>
      <c r="B26" s="30"/>
      <c r="C26" s="30"/>
      <c r="D26" s="46" t="s">
        <v>43</v>
      </c>
      <c r="E26" s="46"/>
      <c r="F26" s="46" t="s">
        <v>44</v>
      </c>
      <c r="G26" s="46"/>
      <c r="H26" s="46" t="s">
        <v>45</v>
      </c>
      <c r="I26" s="46"/>
      <c r="J26" s="3"/>
    </row>
    <row r="27" spans="1:10" ht="12.75">
      <c r="A27" s="13" t="s">
        <v>2</v>
      </c>
      <c r="B27" s="13" t="s">
        <v>3</v>
      </c>
      <c r="C27" s="13" t="s">
        <v>42</v>
      </c>
      <c r="D27" s="20" t="s">
        <v>4</v>
      </c>
      <c r="E27" s="20" t="s">
        <v>5</v>
      </c>
      <c r="F27" s="24" t="s">
        <v>4</v>
      </c>
      <c r="G27" s="24" t="s">
        <v>5</v>
      </c>
      <c r="H27" s="21" t="s">
        <v>4</v>
      </c>
      <c r="I27" s="21" t="s">
        <v>5</v>
      </c>
      <c r="J27" s="14"/>
    </row>
    <row r="28" spans="1:10" s="7" customFormat="1" ht="12.75">
      <c r="A28" s="7" t="s">
        <v>34</v>
      </c>
      <c r="B28" s="7" t="s">
        <v>18</v>
      </c>
      <c r="C28" s="15">
        <v>50000</v>
      </c>
      <c r="D28" s="8">
        <v>1</v>
      </c>
      <c r="E28" s="11">
        <f>$C28*D28</f>
        <v>50000</v>
      </c>
      <c r="F28" s="25">
        <v>1</v>
      </c>
      <c r="G28" s="26">
        <f>$C28*F28</f>
        <v>50000</v>
      </c>
      <c r="H28" s="22">
        <v>1</v>
      </c>
      <c r="I28" s="23">
        <f>$C28*H28</f>
        <v>50000</v>
      </c>
      <c r="J28" s="19"/>
    </row>
    <row r="29" spans="1:10" s="7" customFormat="1" ht="12.75">
      <c r="A29" s="7" t="s">
        <v>31</v>
      </c>
      <c r="C29" s="15">
        <v>50000</v>
      </c>
      <c r="D29" s="8"/>
      <c r="E29" s="11"/>
      <c r="F29" s="25">
        <v>1</v>
      </c>
      <c r="G29" s="26">
        <f>$C29*F29</f>
        <v>50000</v>
      </c>
      <c r="H29" s="22">
        <v>1</v>
      </c>
      <c r="I29" s="23">
        <f>$C29*H29</f>
        <v>50000</v>
      </c>
      <c r="J29" s="19"/>
    </row>
    <row r="30" spans="3:10" ht="12.75">
      <c r="C30" s="4" t="s">
        <v>14</v>
      </c>
      <c r="D30" s="8"/>
      <c r="E30" s="42">
        <f>SUM(E28:E29)</f>
        <v>50000</v>
      </c>
      <c r="F30" s="31"/>
      <c r="G30" s="27">
        <f>SUM(G28:G29)</f>
        <v>100000</v>
      </c>
      <c r="H30" s="39"/>
      <c r="I30" s="28">
        <f>SUM(I28:I29)</f>
        <v>100000</v>
      </c>
      <c r="J30" s="3"/>
    </row>
    <row r="31" spans="1:10" ht="12.75">
      <c r="A31" s="29" t="s">
        <v>11</v>
      </c>
      <c r="B31" s="30"/>
      <c r="C31" s="30"/>
      <c r="D31" s="46" t="s">
        <v>43</v>
      </c>
      <c r="E31" s="46"/>
      <c r="F31" s="46" t="s">
        <v>44</v>
      </c>
      <c r="G31" s="46"/>
      <c r="H31" s="46" t="s">
        <v>45</v>
      </c>
      <c r="I31" s="46"/>
      <c r="J31" s="3"/>
    </row>
    <row r="32" spans="1:10" ht="12.75">
      <c r="A32" s="13" t="s">
        <v>2</v>
      </c>
      <c r="B32" s="13" t="s">
        <v>3</v>
      </c>
      <c r="C32" s="13"/>
      <c r="D32" s="20" t="s">
        <v>4</v>
      </c>
      <c r="E32" s="20" t="s">
        <v>5</v>
      </c>
      <c r="F32" s="24" t="s">
        <v>4</v>
      </c>
      <c r="G32" s="24" t="s">
        <v>5</v>
      </c>
      <c r="H32" s="34" t="s">
        <v>4</v>
      </c>
      <c r="I32" s="34" t="s">
        <v>5</v>
      </c>
      <c r="J32" s="14"/>
    </row>
    <row r="33" spans="1:10" ht="12.75">
      <c r="A33" t="s">
        <v>17</v>
      </c>
      <c r="B33" t="s">
        <v>39</v>
      </c>
      <c r="C33">
        <v>1500</v>
      </c>
      <c r="D33" s="8">
        <v>10</v>
      </c>
      <c r="E33" s="11">
        <f>$C33*D33</f>
        <v>15000</v>
      </c>
      <c r="F33" s="33">
        <v>20</v>
      </c>
      <c r="G33" s="26">
        <f>$C33*F33</f>
        <v>30000</v>
      </c>
      <c r="H33" s="40">
        <v>47</v>
      </c>
      <c r="I33" s="23">
        <f>$C33*H33</f>
        <v>70500</v>
      </c>
      <c r="J33" s="3"/>
    </row>
    <row r="34" spans="3:10" ht="12.75">
      <c r="C34" s="4" t="s">
        <v>19</v>
      </c>
      <c r="D34" s="8"/>
      <c r="E34" s="17">
        <f>TrainingCost</f>
        <v>15000</v>
      </c>
      <c r="F34" s="31"/>
      <c r="G34" s="37">
        <f>G33</f>
        <v>30000</v>
      </c>
      <c r="H34" s="41"/>
      <c r="I34" s="38">
        <f>I33</f>
        <v>70500</v>
      </c>
      <c r="J34" s="3"/>
    </row>
    <row r="35" spans="1:10" ht="12.75">
      <c r="A35" s="29" t="s">
        <v>36</v>
      </c>
      <c r="B35" s="30"/>
      <c r="C35" s="30"/>
      <c r="D35" s="46" t="s">
        <v>43</v>
      </c>
      <c r="E35" s="46"/>
      <c r="F35" s="46" t="s">
        <v>44</v>
      </c>
      <c r="G35" s="46"/>
      <c r="H35" s="46" t="s">
        <v>45</v>
      </c>
      <c r="I35" s="46"/>
      <c r="J35" s="3"/>
    </row>
    <row r="36" spans="1:10" ht="12.75">
      <c r="A36" s="13" t="s">
        <v>2</v>
      </c>
      <c r="B36" s="13" t="s">
        <v>3</v>
      </c>
      <c r="C36" s="13"/>
      <c r="D36" s="20" t="s">
        <v>4</v>
      </c>
      <c r="E36" s="20" t="s">
        <v>5</v>
      </c>
      <c r="F36" s="24" t="s">
        <v>4</v>
      </c>
      <c r="G36" s="24" t="s">
        <v>5</v>
      </c>
      <c r="H36" s="34" t="s">
        <v>4</v>
      </c>
      <c r="I36" s="34" t="s">
        <v>5</v>
      </c>
      <c r="J36" s="14"/>
    </row>
    <row r="37" spans="1:10" ht="12.75">
      <c r="A37" t="s">
        <v>35</v>
      </c>
      <c r="B37" t="s">
        <v>18</v>
      </c>
      <c r="C37">
        <v>200</v>
      </c>
      <c r="D37" s="8"/>
      <c r="E37" s="11"/>
      <c r="F37" s="33">
        <v>20</v>
      </c>
      <c r="G37" s="26">
        <f>$C37*F37</f>
        <v>4000</v>
      </c>
      <c r="H37" s="35"/>
      <c r="I37" s="35"/>
      <c r="J37" s="3"/>
    </row>
    <row r="38" spans="3:10" ht="12.75">
      <c r="C38" s="4" t="s">
        <v>46</v>
      </c>
      <c r="D38" s="8"/>
      <c r="E38" s="17"/>
      <c r="F38" s="33"/>
      <c r="G38" s="26">
        <f>G37</f>
        <v>4000</v>
      </c>
      <c r="H38" s="35"/>
      <c r="I38" s="35"/>
      <c r="J38" s="3"/>
    </row>
    <row r="39" spans="1:10" ht="12.75">
      <c r="A39" s="29" t="s">
        <v>48</v>
      </c>
      <c r="B39" s="30"/>
      <c r="C39" s="30"/>
      <c r="D39" s="46" t="s">
        <v>43</v>
      </c>
      <c r="E39" s="46"/>
      <c r="F39" s="46" t="s">
        <v>44</v>
      </c>
      <c r="G39" s="46"/>
      <c r="H39" s="46" t="s">
        <v>45</v>
      </c>
      <c r="I39" s="46"/>
      <c r="J39" s="3"/>
    </row>
    <row r="40" spans="3:10" ht="12.75">
      <c r="C40" s="4" t="s">
        <v>47</v>
      </c>
      <c r="D40" s="8"/>
      <c r="E40" s="17">
        <f>SUM(E37,E33,E30,E25,E15,E11)</f>
        <v>157366.88</v>
      </c>
      <c r="F40" s="43"/>
      <c r="G40" s="37">
        <f>SUM(G37,G34,G30,G25,G15,G11)</f>
        <v>222644.08000000002</v>
      </c>
      <c r="H40" s="44"/>
      <c r="I40" s="38">
        <f>SUM(I37,I34,I30,I25,I15,I11)</f>
        <v>274288.6</v>
      </c>
      <c r="J40" s="45"/>
    </row>
    <row r="41" spans="6:10" ht="12.75">
      <c r="F41" s="4"/>
      <c r="G41" s="4"/>
      <c r="H41" s="4"/>
      <c r="I41" s="4"/>
      <c r="J41" s="3"/>
    </row>
    <row r="43" ht="12.75">
      <c r="J43" s="3"/>
    </row>
    <row r="44" ht="12.75">
      <c r="J44" s="3"/>
    </row>
    <row r="45" ht="12.75">
      <c r="J45" s="3"/>
    </row>
  </sheetData>
  <sheetProtection/>
  <mergeCells count="23">
    <mergeCell ref="A1:J1"/>
    <mergeCell ref="A2:J2"/>
    <mergeCell ref="D4:E4"/>
    <mergeCell ref="F4:G4"/>
    <mergeCell ref="H4:I4"/>
    <mergeCell ref="D12:E12"/>
    <mergeCell ref="F12:G12"/>
    <mergeCell ref="H12:I12"/>
    <mergeCell ref="D16:E16"/>
    <mergeCell ref="F16:G16"/>
    <mergeCell ref="H16:I16"/>
    <mergeCell ref="D26:E26"/>
    <mergeCell ref="F26:G26"/>
    <mergeCell ref="H26:I26"/>
    <mergeCell ref="D31:E31"/>
    <mergeCell ref="F31:G31"/>
    <mergeCell ref="H31:I31"/>
    <mergeCell ref="D39:E39"/>
    <mergeCell ref="F39:G39"/>
    <mergeCell ref="H39:I39"/>
    <mergeCell ref="D35:E35"/>
    <mergeCell ref="F35:G35"/>
    <mergeCell ref="H35:I3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UF/IFAS Entomology &amp; Nematology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Lasley</dc:creator>
  <cp:keywords/>
  <dc:description/>
  <cp:lastModifiedBy>Steven E. Lasley</cp:lastModifiedBy>
  <cp:lastPrinted>2002-10-09T23:23:40Z</cp:lastPrinted>
  <dcterms:created xsi:type="dcterms:W3CDTF">2002-09-05T12:08:20Z</dcterms:created>
  <dcterms:modified xsi:type="dcterms:W3CDTF">2014-04-11T19:50:08Z</dcterms:modified>
  <cp:category/>
  <cp:version/>
  <cp:contentType/>
  <cp:contentStatus/>
</cp:coreProperties>
</file>